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'стр.2_3'!$2:$2</definedName>
    <definedName name="_xlnm.Print_Titles" localSheetId="2">'стр.4_5'!$2:$3</definedName>
    <definedName name="_xlnm.Print_Area" localSheetId="0">'стр.1'!$A$1:$DQ$56</definedName>
    <definedName name="_xlnm.Print_Area" localSheetId="1">'стр.2_3'!$A$1:$BY$35</definedName>
    <definedName name="_xlnm.Print_Area" localSheetId="2">'стр.4_5'!$A$1:$BN$57</definedName>
  </definedNames>
  <calcPr fullCalcOnLoad="1"/>
</workbook>
</file>

<file path=xl/sharedStrings.xml><?xml version="1.0" encoding="utf-8"?>
<sst xmlns="http://schemas.openxmlformats.org/spreadsheetml/2006/main" count="164" uniqueCount="118">
  <si>
    <t>из них:</t>
  </si>
  <si>
    <t>"</t>
  </si>
  <si>
    <t xml:space="preserve"> г.</t>
  </si>
  <si>
    <t xml:space="preserve"> год</t>
  </si>
  <si>
    <t>в том числе:</t>
  </si>
  <si>
    <t>(подпись)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</si>
  <si>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</si>
  <si>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</si>
  <si>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</si>
  <si>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</si>
  <si>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</si>
  <si>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</si>
  <si>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</si>
  <si>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</si>
  <si>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</si>
  <si>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</si>
  <si>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</si>
  <si>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</si>
  <si>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</si>
  <si>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</si>
  <si>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</si>
  <si>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</si>
  <si>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</si>
  <si>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</si>
  <si>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</si>
  <si>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</si>
  <si>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</si>
  <si>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</si>
  <si>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</si>
  <si>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</si>
  <si>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</si>
  <si>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Форма по КФД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</si>
  <si>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</si>
  <si>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</si>
  <si>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</si>
  <si>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</si>
  <si>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</si>
  <si>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</si>
  <si>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</si>
  <si>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</si>
  <si>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Поступления от иной приносящей доход деятельности, всего:</t>
  </si>
  <si>
    <t>Увеличение стоимости нематериальных активов</t>
  </si>
  <si>
    <t>Увеличение стоимости непроизводственных активов</t>
  </si>
  <si>
    <t>II. Финансовые активы, всего</t>
  </si>
  <si>
    <t>III. Обязательства, всего</t>
  </si>
  <si>
    <t>Наименование органа,</t>
  </si>
  <si>
    <t>и полномочия учредителя</t>
  </si>
  <si>
    <t xml:space="preserve">осуществляющего функции </t>
  </si>
  <si>
    <t>Адрес фактического</t>
  </si>
  <si>
    <t>бюджетного учреждения</t>
  </si>
  <si>
    <t>Начисления на выплаты по оплате труда</t>
  </si>
  <si>
    <t>1.1. Цели деятельности муниципального бюджетного учреждения:</t>
  </si>
  <si>
    <t>местонахождения муниципального</t>
  </si>
  <si>
    <t>Наименование  муниципального</t>
  </si>
  <si>
    <t>I. Сведения о деятельности муниципального бюджетного учреждения</t>
  </si>
  <si>
    <t>1.2. Виды деятельности муниципального бюджетного учреждения:</t>
  </si>
  <si>
    <t>Субсидии на выполнение муниципального задания</t>
  </si>
  <si>
    <t>Поступления от оказания муниципальным бюджетным учреждением услуг (выполнения работ), предоставление которых для физических
и юридических лиц осуществляется на платной основе, всего</t>
  </si>
  <si>
    <t xml:space="preserve">1.4. </t>
  </si>
  <si>
    <t>общая балансовая стоимость недвижимого муниципального имущества:</t>
  </si>
  <si>
    <t>1.5. общая балансовая стоимость движимого муниципального имущества:</t>
  </si>
  <si>
    <t>1.2. Особо ценное движимого имущества - всего, в том числе:</t>
  </si>
  <si>
    <t xml:space="preserve"> - Остаточная стоимость недвижимого муниципального имущества</t>
  </si>
  <si>
    <t xml:space="preserve"> - Остаточная стоимость особо ценного движимого имущества</t>
  </si>
  <si>
    <t>в том числе в разрезе КОСГУ:</t>
  </si>
  <si>
    <t>2.1. Дебиторская задолженность по доходам</t>
  </si>
  <si>
    <t>2.2. Дебиторская задолженность по расходам - всего:</t>
  </si>
  <si>
    <t>3.1.Кредиторская задолженность по расчетам - всего:</t>
  </si>
  <si>
    <t>3.1.1. Просроченная кредиторская задолженность - всего:</t>
  </si>
  <si>
    <t>Код
по бюджетной классификации операции
сектора 
государственного управления
(КОСГУ)</t>
  </si>
  <si>
    <t xml:space="preserve">Главный бухгалтер </t>
  </si>
  <si>
    <t>Руководитель</t>
  </si>
  <si>
    <t>всего</t>
  </si>
  <si>
    <t>наименование показателей</t>
  </si>
  <si>
    <t>сумма в разрезе поступлений</t>
  </si>
  <si>
    <t>Бюджетные инвестиции</t>
  </si>
  <si>
    <t>Целевые субсидии</t>
  </si>
  <si>
    <t>III.  Показатели по поступлениям и выплатам 
муниципального бюджетного учреждения</t>
  </si>
  <si>
    <t>1.1. Недвижимое муниципальное имущество, всего в том числе:</t>
  </si>
  <si>
    <t>II. Показатели финансового состояния
 муниципального  бюджетного учреждения</t>
  </si>
  <si>
    <t>I. Нефинансовые активы, всего</t>
  </si>
  <si>
    <t>Исполнитель:</t>
  </si>
  <si>
    <t xml:space="preserve"> </t>
  </si>
  <si>
    <t>целевые субсидии</t>
  </si>
  <si>
    <t>поступления от иной приносящей доход деятельности</t>
  </si>
  <si>
    <t>субсидии на выполнение муниципального задания</t>
  </si>
  <si>
    <t xml:space="preserve">поступления от оказания услуг (выполнения работ), предоставление которых осуществляется на платной основе </t>
  </si>
  <si>
    <t>УТВЕРЖДАЮ</t>
  </si>
  <si>
    <t>(наименование должности лица, утверждающего документ)</t>
  </si>
  <si>
    <t xml:space="preserve">  </t>
  </si>
  <si>
    <t>(подпись)                                            (расшифровка подписи)</t>
  </si>
  <si>
    <t>бюджетные инвестиции</t>
  </si>
  <si>
    <t>Кислицына Л.Х</t>
  </si>
  <si>
    <t>Семушина М.П</t>
  </si>
  <si>
    <t>44408682</t>
  </si>
  <si>
    <t>2903004144/290301001</t>
  </si>
  <si>
    <t>383</t>
  </si>
  <si>
    <t>ПЛАН</t>
  </si>
  <si>
    <t xml:space="preserve"> ФИНАНСОВО-ХОЗЯЙСТВЕННОЙ ДЕЯТЕЛЬНОСТИ</t>
  </si>
  <si>
    <t xml:space="preserve">                                        (В.И.Белоглазов)</t>
  </si>
  <si>
    <t>Глава муниципального образования "Город Новодвинск"</t>
  </si>
  <si>
    <t>Муниципальное образовательное учреждение "Средняя общеобразовательная школа № 2"</t>
  </si>
  <si>
    <t>Администрация муниципального образования "Город Новодвинск"</t>
  </si>
  <si>
    <t>1.Формирование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 уважения к правам и свободам человека, любви к окружающей природе, Родине, семье, формирование здорового образа жизни.</t>
  </si>
  <si>
    <t>2.Создание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впервые.</t>
  </si>
  <si>
    <t>1.Реализация дополнительных общеобразовательных программ (научно-технической, спортивно-технической, культурологической, физкультурно-спортивной, военно-патриотической, др.)</t>
  </si>
  <si>
    <t>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личности.</t>
  </si>
  <si>
    <t>1.Обучение по дополнительным образовательным программам.</t>
  </si>
  <si>
    <t>2.Изучение специальных дисциплин сверх часов и сверх программ по данной дисциплине, предусмотренной учебным планом.</t>
  </si>
  <si>
    <t>3.Репетиторство с обучающимися другого образовательного учреждения.</t>
  </si>
  <si>
    <t>4.Различные курсы, кружки,студии, факультативы по обучению и приобщению детей к знаниям мировой культуры.</t>
  </si>
  <si>
    <t>164901 Архангельская область  Новодвинск ул.Солнечная 15</t>
  </si>
  <si>
    <t>13</t>
  </si>
  <si>
    <t>январь</t>
  </si>
  <si>
    <t>2013 г.</t>
  </si>
  <si>
    <t>Январь</t>
  </si>
  <si>
    <t>.01.2013</t>
  </si>
  <si>
    <t xml:space="preserve">"        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</si>
</sst>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" fontId="12" fillId="0" borderId="1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4" fontId="8" fillId="0" borderId="16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1" fillId="0" borderId="0" xfId="0" applyNumberFormat="1" applyFont="1" applyAlignment="1">
      <alignment horizontal="left" wrapText="1"/>
    </xf>
    <xf numFmtId="4" fontId="0" fillId="0" borderId="0" xfId="0" applyNumberFormat="1" applyAlignment="1">
      <alignment horizontal="left" wrapText="1"/>
    </xf>
    <xf numFmtId="4" fontId="0" fillId="0" borderId="0" xfId="0" applyNumberFormat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19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indent="2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55"/>
  <sheetViews>
    <sheetView tabSelected="1" view="pageBreakPreview" zoomScaleSheetLayoutView="100" workbookViewId="0" topLeftCell="A28">
      <selection activeCell="A55" sqref="A55:DF55"/>
    </sheetView>
  </sheetViews>
  <sheetFormatPr defaultColWidth="0.875" defaultRowHeight="12.75"/>
  <cols>
    <col min="1" max="108" width="0.875" style="1" customWidth="1"/>
    <col min="109" max="16384" width="0.875" style="1" customWidth="1"/>
  </cols>
  <sheetData>
    <row r="1" spans="84:110" ht="15">
      <c r="CF1" s="65" t="s">
        <v>87</v>
      </c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</row>
    <row r="2" spans="65:110" ht="30.75" customHeight="1">
      <c r="BM2" s="66" t="s">
        <v>100</v>
      </c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</row>
    <row r="3" spans="65:103" ht="15">
      <c r="BM3" s="43" t="s">
        <v>88</v>
      </c>
      <c r="CY3" s="9"/>
    </row>
    <row r="4" spans="65:110" ht="15">
      <c r="BM4" s="67" t="s">
        <v>99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</row>
    <row r="5" spans="61:110" ht="15">
      <c r="BI5" s="43"/>
      <c r="BJ5" s="43"/>
      <c r="BK5" s="43" t="s">
        <v>89</v>
      </c>
      <c r="BL5" s="68" t="s">
        <v>90</v>
      </c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4"/>
    </row>
    <row r="6" spans="65:110" ht="15">
      <c r="BM6" s="77" t="s">
        <v>117</v>
      </c>
      <c r="BN6" s="77"/>
      <c r="BO6" s="77"/>
      <c r="BP6" s="77"/>
      <c r="BQ6" s="77"/>
      <c r="BR6" s="77"/>
      <c r="BS6" s="77"/>
      <c r="BT6" s="77"/>
      <c r="BU6" s="4"/>
      <c r="BV6" s="4"/>
      <c r="BW6" s="67" t="s">
        <v>115</v>
      </c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4"/>
      <c r="CV6" s="4"/>
      <c r="CW6" s="85" t="s">
        <v>114</v>
      </c>
      <c r="CX6" s="85"/>
      <c r="CY6" s="85"/>
      <c r="CZ6" s="85"/>
      <c r="DA6" s="85"/>
      <c r="DB6" s="85"/>
      <c r="DC6" s="85"/>
      <c r="DD6" s="85"/>
      <c r="DE6" s="4"/>
      <c r="DF6" s="4"/>
    </row>
    <row r="7" ht="15">
      <c r="CY7" s="9"/>
    </row>
    <row r="8" spans="41:103" ht="15">
      <c r="AO8" s="3"/>
      <c r="AU8" s="3"/>
      <c r="AV8" s="3"/>
      <c r="AW8" s="3" t="s">
        <v>97</v>
      </c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Y8" s="9"/>
    </row>
    <row r="9" spans="1:108" ht="15">
      <c r="A9" s="78" t="s">
        <v>98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</row>
    <row r="10" spans="1:108" s="11" customFormat="1" ht="16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4"/>
      <c r="AK10" s="3"/>
      <c r="AL10" s="3"/>
      <c r="AM10" s="24"/>
      <c r="AN10" s="3"/>
      <c r="AO10" s="3"/>
      <c r="AP10" s="3"/>
      <c r="AQ10" s="3"/>
      <c r="AR10" s="3"/>
      <c r="AS10" s="3"/>
      <c r="AT10" s="3"/>
      <c r="AU10" s="3"/>
      <c r="AV10" s="13"/>
      <c r="AW10" s="13"/>
      <c r="AX10" s="13"/>
      <c r="AY10" s="3"/>
      <c r="AZ10" s="3"/>
      <c r="BA10" s="13" t="s">
        <v>37</v>
      </c>
      <c r="BB10" s="79" t="s">
        <v>112</v>
      </c>
      <c r="BC10" s="79"/>
      <c r="BD10" s="79"/>
      <c r="BE10" s="79"/>
      <c r="BF10" s="3" t="s">
        <v>3</v>
      </c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2" spans="93:108" ht="18.75" customHeight="1">
      <c r="CO12" s="92" t="s">
        <v>6</v>
      </c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</row>
    <row r="13" spans="91:108" ht="15" customHeight="1">
      <c r="CM13" s="10" t="s">
        <v>31</v>
      </c>
      <c r="CO13" s="82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4"/>
    </row>
    <row r="14" spans="36:108" ht="15" customHeight="1">
      <c r="AJ14" s="3"/>
      <c r="AK14" s="5" t="s">
        <v>1</v>
      </c>
      <c r="AL14" s="81"/>
      <c r="AM14" s="81"/>
      <c r="AN14" s="81"/>
      <c r="AO14" s="81"/>
      <c r="AP14" s="3" t="s">
        <v>1</v>
      </c>
      <c r="AQ14" s="3"/>
      <c r="AR14" s="3"/>
      <c r="AS14" s="81" t="s">
        <v>113</v>
      </c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0">
        <v>20</v>
      </c>
      <c r="BL14" s="80"/>
      <c r="BM14" s="80"/>
      <c r="BN14" s="80"/>
      <c r="BO14" s="96" t="s">
        <v>112</v>
      </c>
      <c r="BP14" s="96"/>
      <c r="BQ14" s="96"/>
      <c r="BR14" s="96"/>
      <c r="BS14" s="3" t="s">
        <v>2</v>
      </c>
      <c r="BT14" s="3"/>
      <c r="BU14" s="3"/>
      <c r="BY14" s="14"/>
      <c r="CM14" s="10" t="s">
        <v>7</v>
      </c>
      <c r="CO14" s="82" t="s">
        <v>116</v>
      </c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</row>
    <row r="15" spans="77:108" ht="15" customHeight="1">
      <c r="BY15" s="14"/>
      <c r="BZ15" s="14"/>
      <c r="CM15" s="10"/>
      <c r="CO15" s="82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4"/>
    </row>
    <row r="16" spans="77:108" ht="15" customHeight="1">
      <c r="BY16" s="14"/>
      <c r="BZ16" s="14"/>
      <c r="CM16" s="10"/>
      <c r="CO16" s="82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4"/>
    </row>
    <row r="17" spans="1:108" ht="15" customHeight="1">
      <c r="A17" s="6" t="s">
        <v>53</v>
      </c>
      <c r="AI17" s="74" t="s">
        <v>101</v>
      </c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Y17" s="14"/>
      <c r="CM17" s="10" t="s">
        <v>8</v>
      </c>
      <c r="CO17" s="82" t="s">
        <v>94</v>
      </c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4"/>
    </row>
    <row r="18" spans="1:108" ht="32.25" customHeight="1">
      <c r="A18" s="6" t="s">
        <v>49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3"/>
      <c r="V18" s="16"/>
      <c r="W18" s="16"/>
      <c r="X18" s="16"/>
      <c r="Y18" s="16"/>
      <c r="Z18" s="17"/>
      <c r="AA18" s="17"/>
      <c r="AB18" s="17"/>
      <c r="AC18" s="15"/>
      <c r="AD18" s="15"/>
      <c r="AE18" s="15"/>
      <c r="AF18" s="15"/>
      <c r="AG18" s="1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Y18" s="14"/>
      <c r="BZ18" s="14"/>
      <c r="CM18" s="26"/>
      <c r="CO18" s="82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4"/>
    </row>
    <row r="19" spans="1:108" ht="15" customHeight="1">
      <c r="A19" s="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3"/>
      <c r="V19" s="16"/>
      <c r="W19" s="16"/>
      <c r="X19" s="16"/>
      <c r="Y19" s="16"/>
      <c r="Z19" s="17"/>
      <c r="AA19" s="17"/>
      <c r="AB19" s="17"/>
      <c r="AC19" s="15"/>
      <c r="AD19" s="15"/>
      <c r="AE19" s="15"/>
      <c r="AF19" s="15"/>
      <c r="AG19" s="15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15"/>
      <c r="BY19" s="14"/>
      <c r="BZ19" s="14"/>
      <c r="CM19" s="26"/>
      <c r="CO19" s="40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1"/>
    </row>
    <row r="20" spans="1:108" s="18" customFormat="1" ht="21" customHeight="1">
      <c r="A20" s="18" t="s">
        <v>38</v>
      </c>
      <c r="AI20" s="76" t="s">
        <v>95</v>
      </c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CM20" s="27"/>
      <c r="CO20" s="93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5"/>
    </row>
    <row r="21" spans="1:108" s="18" customFormat="1" ht="21" customHeight="1">
      <c r="A21" s="19" t="s">
        <v>10</v>
      </c>
      <c r="CM21" s="28" t="s">
        <v>9</v>
      </c>
      <c r="CO21" s="93" t="s">
        <v>96</v>
      </c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5"/>
    </row>
    <row r="22" spans="1:92" ht="15">
      <c r="A22" s="6" t="s">
        <v>45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I22" s="30"/>
      <c r="AJ22" s="30"/>
      <c r="AK22" s="30"/>
      <c r="AL22" s="72" t="s">
        <v>102</v>
      </c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</row>
    <row r="23" spans="1:92" ht="15">
      <c r="A23" s="6" t="s">
        <v>47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I23" s="30"/>
      <c r="AJ23" s="30"/>
      <c r="AK23" s="30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</row>
    <row r="24" spans="1:92" ht="15">
      <c r="A24" s="6" t="s">
        <v>46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5"/>
      <c r="AI24" s="30"/>
      <c r="AJ24" s="30"/>
      <c r="AK24" s="30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</row>
    <row r="25" spans="1:100" ht="15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3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22"/>
      <c r="CP25" s="22"/>
      <c r="CQ25" s="22"/>
      <c r="CR25" s="22"/>
      <c r="CS25" s="22"/>
      <c r="CT25" s="22"/>
      <c r="CU25" s="22"/>
      <c r="CV25" s="22"/>
    </row>
    <row r="26" spans="1:92" ht="15">
      <c r="A26" s="6" t="s">
        <v>48</v>
      </c>
      <c r="AI26" s="6"/>
      <c r="AJ26" s="6"/>
      <c r="AK26" s="6"/>
      <c r="AL26" s="72" t="s">
        <v>111</v>
      </c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</row>
    <row r="27" spans="1:92" ht="15">
      <c r="A27" s="6" t="s">
        <v>52</v>
      </c>
      <c r="AI27" s="6"/>
      <c r="AJ27" s="6"/>
      <c r="AK27" s="6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</row>
    <row r="28" spans="1:92" ht="15">
      <c r="A28" s="6" t="s">
        <v>49</v>
      </c>
      <c r="AI28" s="6"/>
      <c r="AJ28" s="6"/>
      <c r="AK28" s="6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</row>
    <row r="29" spans="1:92" ht="15">
      <c r="A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</row>
    <row r="30" ht="15" customHeight="1"/>
    <row r="31" spans="1:108" s="3" customFormat="1" ht="14.25">
      <c r="A31" s="78" t="s">
        <v>54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</row>
    <row r="32" spans="1:108" s="3" customFormat="1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  <row r="33" spans="1:108" ht="15" customHeight="1">
      <c r="A33" s="20" t="s">
        <v>51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</row>
    <row r="34" spans="1:121" ht="15" customHeight="1">
      <c r="A34" s="88" t="s">
        <v>103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</row>
    <row r="35" spans="1:121" ht="1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</row>
    <row r="36" spans="1:121" ht="1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</row>
    <row r="37" spans="1:121" ht="1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</row>
    <row r="38" spans="1:121" ht="1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</row>
    <row r="39" spans="1:121" ht="50.25" customHeight="1">
      <c r="A39" s="88" t="s">
        <v>104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</row>
    <row r="40" spans="1:108" ht="12.7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</row>
    <row r="41" spans="1:108" ht="15.75" customHeight="1">
      <c r="A41" s="20" t="s">
        <v>55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21" ht="35.25" customHeight="1">
      <c r="A42" s="89" t="s">
        <v>105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</row>
    <row r="43" spans="1:121" ht="37.5" customHeight="1">
      <c r="A43" s="88" t="s">
        <v>106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</row>
    <row r="44" spans="1:108" ht="12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</row>
    <row r="45" spans="1:108" ht="15">
      <c r="A45" s="20" t="s">
        <v>39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23" ht="12.75" customHeight="1">
      <c r="A46" s="88" t="s">
        <v>107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</row>
    <row r="47" spans="1:121" ht="29.25" customHeight="1">
      <c r="A47" s="88" t="s">
        <v>108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</row>
    <row r="48" spans="1:122" ht="18.75" customHeight="1">
      <c r="A48" s="86" t="s">
        <v>109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</row>
    <row r="49" spans="1:122" ht="29.25" customHeight="1">
      <c r="A49" s="88" t="s">
        <v>110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</row>
    <row r="50" spans="1:111" ht="12.75" customHeight="1">
      <c r="A50" s="62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</row>
    <row r="51" spans="1:108" ht="15">
      <c r="A51" s="20" t="s">
        <v>58</v>
      </c>
      <c r="B51" s="6"/>
      <c r="C51" s="6"/>
      <c r="D51" s="6"/>
      <c r="E51" s="6"/>
      <c r="F51" s="1" t="s">
        <v>59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</row>
    <row r="52" spans="1:111" ht="15">
      <c r="A52" s="20"/>
      <c r="B52" s="69">
        <v>69623476.53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</row>
    <row r="53" spans="1:108" ht="12" customHeight="1">
      <c r="A53" s="2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</row>
    <row r="54" spans="1:108" ht="15">
      <c r="A54" s="20" t="s">
        <v>60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</row>
    <row r="55" spans="1:110" ht="17.25" customHeight="1">
      <c r="A55" s="69">
        <v>10001706.62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</row>
  </sheetData>
  <sheetProtection/>
  <mergeCells count="37">
    <mergeCell ref="A47:DQ47"/>
    <mergeCell ref="CO12:DD12"/>
    <mergeCell ref="A31:DD31"/>
    <mergeCell ref="CO20:DD20"/>
    <mergeCell ref="CO18:DD18"/>
    <mergeCell ref="CO21:DD21"/>
    <mergeCell ref="A34:DQ38"/>
    <mergeCell ref="BO14:BR14"/>
    <mergeCell ref="A48:DR48"/>
    <mergeCell ref="A49:DR49"/>
    <mergeCell ref="CO15:DD15"/>
    <mergeCell ref="CO16:DD16"/>
    <mergeCell ref="CO17:DD17"/>
    <mergeCell ref="A39:DQ39"/>
    <mergeCell ref="A42:DQ42"/>
    <mergeCell ref="A43:DQ43"/>
    <mergeCell ref="A46:DS46"/>
    <mergeCell ref="AL22:CN24"/>
    <mergeCell ref="BW6:CT6"/>
    <mergeCell ref="A9:DD9"/>
    <mergeCell ref="BB10:BE10"/>
    <mergeCell ref="BK14:BN14"/>
    <mergeCell ref="AS14:BJ14"/>
    <mergeCell ref="AL14:AO14"/>
    <mergeCell ref="CO13:DD13"/>
    <mergeCell ref="CO14:DD14"/>
    <mergeCell ref="CW6:DD6"/>
    <mergeCell ref="CF1:DF1"/>
    <mergeCell ref="BM2:DF2"/>
    <mergeCell ref="BM4:DF4"/>
    <mergeCell ref="BL5:DE5"/>
    <mergeCell ref="A55:DF55"/>
    <mergeCell ref="B52:DG52"/>
    <mergeCell ref="AL26:CN28"/>
    <mergeCell ref="AI17:BW18"/>
    <mergeCell ref="AI20:BW20"/>
    <mergeCell ref="BM6:BT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5"/>
  <sheetViews>
    <sheetView view="pageBreakPreview" zoomScaleSheetLayoutView="100" zoomScalePageLayoutView="0" workbookViewId="0" topLeftCell="A1">
      <pane xSplit="6450" ySplit="3525" topLeftCell="BI1" activePane="bottomRight" state="split"/>
      <selection pane="topLeft" activeCell="A1" sqref="A1"/>
      <selection pane="topRight" activeCell="BO1" sqref="BO1"/>
      <selection pane="bottomLeft" activeCell="A17" sqref="A17:IV19"/>
      <selection pane="bottomRight" activeCell="BT8" sqref="BT8"/>
    </sheetView>
  </sheetViews>
  <sheetFormatPr defaultColWidth="0.875" defaultRowHeight="12.75"/>
  <cols>
    <col min="1" max="67" width="0.875" style="1" customWidth="1"/>
    <col min="68" max="68" width="0.2421875" style="1" customWidth="1"/>
    <col min="69" max="71" width="0.875" style="1" hidden="1" customWidth="1"/>
    <col min="72" max="72" width="14.375" style="15" customWidth="1"/>
    <col min="73" max="73" width="12.00390625" style="15" customWidth="1"/>
    <col min="74" max="74" width="9.125" style="15" customWidth="1"/>
    <col min="75" max="76" width="8.625" style="15" customWidth="1"/>
    <col min="77" max="77" width="18.00390625" style="15" customWidth="1"/>
    <col min="78" max="78" width="9.375" style="1" customWidth="1"/>
    <col min="79" max="16384" width="0.875" style="1" customWidth="1"/>
  </cols>
  <sheetData>
    <row r="1" spans="1:77" ht="36.75" customHeight="1">
      <c r="A1" s="31"/>
      <c r="B1" s="31"/>
      <c r="C1" s="31"/>
      <c r="D1" s="103" t="s">
        <v>79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</row>
    <row r="2" spans="1:77" ht="15">
      <c r="A2" s="105" t="s">
        <v>73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6" t="s">
        <v>74</v>
      </c>
      <c r="BU2" s="106"/>
      <c r="BV2" s="107"/>
      <c r="BW2" s="107"/>
      <c r="BX2" s="107"/>
      <c r="BY2" s="107"/>
    </row>
    <row r="3" spans="1:77" ht="111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34" t="s">
        <v>85</v>
      </c>
      <c r="BU3" s="34" t="s">
        <v>83</v>
      </c>
      <c r="BV3" s="34" t="s">
        <v>91</v>
      </c>
      <c r="BW3" s="34" t="s">
        <v>86</v>
      </c>
      <c r="BX3" s="34" t="s">
        <v>84</v>
      </c>
      <c r="BY3" s="34" t="s">
        <v>72</v>
      </c>
    </row>
    <row r="4" spans="1:77" s="3" customFormat="1" ht="23.25" customHeight="1">
      <c r="A4" s="108" t="s">
        <v>80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47">
        <f>79625183.15+68574</f>
        <v>79693757.15</v>
      </c>
      <c r="BU4" s="35"/>
      <c r="BV4" s="35"/>
      <c r="BW4" s="35"/>
      <c r="BX4" s="35"/>
      <c r="BY4" s="52">
        <f>SUM(BT4:BX4)</f>
        <v>79693757.15</v>
      </c>
    </row>
    <row r="5" spans="1:77" ht="15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32"/>
      <c r="BU5" s="32"/>
      <c r="BV5" s="32"/>
      <c r="BW5" s="32"/>
      <c r="BX5" s="32"/>
      <c r="BY5" s="46"/>
    </row>
    <row r="6" spans="1:77" ht="18" customHeight="1">
      <c r="A6" s="97" t="s">
        <v>78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49">
        <v>69623476.53</v>
      </c>
      <c r="BU6" s="32"/>
      <c r="BV6" s="32"/>
      <c r="BW6" s="32"/>
      <c r="BX6" s="32"/>
      <c r="BY6" s="46">
        <f aca="true" t="shared" si="0" ref="BY6:BY35">SUM(BT6:BX6)</f>
        <v>69623476.53</v>
      </c>
    </row>
    <row r="7" spans="1:77" ht="30" customHeight="1">
      <c r="A7" s="97" t="s">
        <v>62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49">
        <v>46873650.61</v>
      </c>
      <c r="BU7" s="32"/>
      <c r="BV7" s="32"/>
      <c r="BW7" s="32"/>
      <c r="BX7" s="32"/>
      <c r="BY7" s="46">
        <f t="shared" si="0"/>
        <v>46873650.61</v>
      </c>
    </row>
    <row r="8" spans="1:77" ht="15">
      <c r="A8" s="97" t="s">
        <v>61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49">
        <v>4297130.76</v>
      </c>
      <c r="BU8" s="32"/>
      <c r="BV8" s="32"/>
      <c r="BW8" s="32"/>
      <c r="BX8" s="32"/>
      <c r="BY8" s="46">
        <f t="shared" si="0"/>
        <v>4297130.76</v>
      </c>
    </row>
    <row r="9" spans="1:77" ht="15">
      <c r="A9" s="97" t="s">
        <v>63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49">
        <v>842217.7</v>
      </c>
      <c r="BU9" s="32"/>
      <c r="BV9" s="32"/>
      <c r="BW9" s="32"/>
      <c r="BX9" s="32"/>
      <c r="BY9" s="46">
        <f t="shared" si="0"/>
        <v>842217.7</v>
      </c>
    </row>
    <row r="10" spans="1:77" s="3" customFormat="1" ht="15" customHeight="1">
      <c r="A10" s="100" t="s">
        <v>43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51">
        <f>BT13</f>
        <v>8692.19</v>
      </c>
      <c r="BU10" s="51">
        <v>0</v>
      </c>
      <c r="BV10" s="53"/>
      <c r="BW10" s="53"/>
      <c r="BX10" s="53"/>
      <c r="BY10" s="52">
        <f t="shared" si="0"/>
        <v>8692.19</v>
      </c>
    </row>
    <row r="11" spans="1:77" ht="15">
      <c r="A11" s="97" t="s">
        <v>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48"/>
      <c r="BU11" s="49"/>
      <c r="BV11" s="32"/>
      <c r="BW11" s="32"/>
      <c r="BX11" s="32"/>
      <c r="BY11" s="46">
        <f t="shared" si="0"/>
        <v>0</v>
      </c>
    </row>
    <row r="12" spans="1:77" ht="15">
      <c r="A12" s="97" t="s">
        <v>65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48">
        <v>0</v>
      </c>
      <c r="BU12" s="49">
        <v>0</v>
      </c>
      <c r="BV12" s="32"/>
      <c r="BW12" s="32"/>
      <c r="BX12" s="32"/>
      <c r="BY12" s="46">
        <f t="shared" si="0"/>
        <v>0</v>
      </c>
    </row>
    <row r="13" spans="1:77" ht="15">
      <c r="A13" s="97" t="s">
        <v>66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48">
        <v>8692.19</v>
      </c>
      <c r="BU13" s="49"/>
      <c r="BV13" s="32"/>
      <c r="BW13" s="32"/>
      <c r="BX13" s="32"/>
      <c r="BY13" s="46">
        <f t="shared" si="0"/>
        <v>8692.19</v>
      </c>
    </row>
    <row r="14" spans="1:77" ht="15" customHeight="1">
      <c r="A14" s="102" t="s">
        <v>64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48"/>
      <c r="BU14" s="49"/>
      <c r="BV14" s="32"/>
      <c r="BW14" s="32"/>
      <c r="BX14" s="32"/>
      <c r="BY14" s="46">
        <f t="shared" si="0"/>
        <v>0</v>
      </c>
    </row>
    <row r="15" spans="1:77" ht="15" customHeight="1">
      <c r="A15" s="97">
        <v>221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48">
        <v>6214.19</v>
      </c>
      <c r="BU15" s="49">
        <v>0</v>
      </c>
      <c r="BV15" s="32"/>
      <c r="BW15" s="32"/>
      <c r="BX15" s="32"/>
      <c r="BY15" s="46">
        <f t="shared" si="0"/>
        <v>6214.19</v>
      </c>
    </row>
    <row r="16" spans="1:77" ht="15" customHeight="1">
      <c r="A16" s="97">
        <v>340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48">
        <v>2478</v>
      </c>
      <c r="BU16" s="49">
        <v>0</v>
      </c>
      <c r="BV16" s="32"/>
      <c r="BW16" s="32"/>
      <c r="BX16" s="32"/>
      <c r="BY16" s="46">
        <f t="shared" si="0"/>
        <v>2478</v>
      </c>
    </row>
    <row r="17" spans="1:77" ht="1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32"/>
      <c r="BU17" s="32"/>
      <c r="BV17" s="32"/>
      <c r="BW17" s="32"/>
      <c r="BX17" s="32"/>
      <c r="BY17" s="46">
        <f t="shared" si="0"/>
        <v>0</v>
      </c>
    </row>
    <row r="18" spans="1:77" s="3" customFormat="1" ht="15" customHeight="1">
      <c r="A18" s="100" t="s">
        <v>44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32"/>
      <c r="BU18" s="32"/>
      <c r="BV18" s="32"/>
      <c r="BW18" s="32"/>
      <c r="BX18" s="32"/>
      <c r="BY18" s="46">
        <f t="shared" si="0"/>
        <v>0</v>
      </c>
    </row>
    <row r="19" spans="1:77" ht="15" customHeight="1">
      <c r="A19" s="97" t="s">
        <v>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32"/>
      <c r="BU19" s="32"/>
      <c r="BV19" s="32"/>
      <c r="BW19" s="32"/>
      <c r="BX19" s="32"/>
      <c r="BY19" s="46">
        <f t="shared" si="0"/>
        <v>0</v>
      </c>
    </row>
    <row r="20" spans="1:77" ht="15">
      <c r="A20" s="97" t="s">
        <v>67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51">
        <f>BT22+BT23+BT25+BT26+BT24</f>
        <v>102667.99</v>
      </c>
      <c r="BU20" s="51">
        <f>BU22+BU23+BU25+BU26+BU24</f>
        <v>10001.6</v>
      </c>
      <c r="BV20" s="32"/>
      <c r="BW20" s="32"/>
      <c r="BX20" s="32"/>
      <c r="BY20" s="52">
        <f t="shared" si="0"/>
        <v>112669.59000000001</v>
      </c>
    </row>
    <row r="21" spans="1:77" ht="15" customHeight="1">
      <c r="A21" s="102" t="s">
        <v>64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32"/>
      <c r="BU21" s="32"/>
      <c r="BV21" s="32"/>
      <c r="BW21" s="32"/>
      <c r="BX21" s="32"/>
      <c r="BY21" s="46">
        <f t="shared" si="0"/>
        <v>0</v>
      </c>
    </row>
    <row r="22" spans="1:77" ht="15">
      <c r="A22" s="97">
        <v>211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48">
        <v>93149.46</v>
      </c>
      <c r="BU22" s="32"/>
      <c r="BV22" s="32"/>
      <c r="BW22" s="32"/>
      <c r="BX22" s="32"/>
      <c r="BY22" s="46">
        <f t="shared" si="0"/>
        <v>93149.46</v>
      </c>
    </row>
    <row r="23" spans="1:77" ht="15">
      <c r="A23" s="97">
        <v>226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56">
        <v>9676</v>
      </c>
      <c r="BU23" s="57"/>
      <c r="BV23" s="57"/>
      <c r="BW23" s="57"/>
      <c r="BX23" s="57"/>
      <c r="BY23" s="55">
        <f t="shared" si="0"/>
        <v>9676</v>
      </c>
    </row>
    <row r="24" spans="1:77" ht="15">
      <c r="A24" s="98">
        <v>290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54"/>
      <c r="BQ24" s="54"/>
      <c r="BR24" s="54"/>
      <c r="BS24" s="54"/>
      <c r="BT24" s="58">
        <v>-157.47</v>
      </c>
      <c r="BU24" s="59"/>
      <c r="BV24" s="59"/>
      <c r="BW24" s="59"/>
      <c r="BX24" s="59"/>
      <c r="BY24" s="58">
        <f t="shared" si="0"/>
        <v>-157.47</v>
      </c>
    </row>
    <row r="25" spans="1:77" s="50" customFormat="1" ht="14.25">
      <c r="A25" s="98">
        <v>310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T25" s="60"/>
      <c r="BU25" s="61"/>
      <c r="BV25" s="61"/>
      <c r="BW25" s="61"/>
      <c r="BX25" s="61"/>
      <c r="BY25" s="60">
        <f t="shared" si="0"/>
        <v>0</v>
      </c>
    </row>
    <row r="26" spans="1:77" s="50" customFormat="1" ht="14.25">
      <c r="A26" s="98">
        <v>340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T26" s="60"/>
      <c r="BU26" s="61">
        <v>10001.6</v>
      </c>
      <c r="BV26" s="61"/>
      <c r="BW26" s="61"/>
      <c r="BX26" s="61"/>
      <c r="BY26" s="60">
        <f t="shared" si="0"/>
        <v>10001.6</v>
      </c>
    </row>
    <row r="27" spans="1:67" s="50" customFormat="1" ht="1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</row>
    <row r="28" spans="1:77" ht="15">
      <c r="A28" s="97" t="s">
        <v>68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32">
        <v>0</v>
      </c>
      <c r="BU28" s="32"/>
      <c r="BV28" s="32"/>
      <c r="BW28" s="32"/>
      <c r="BX28" s="32"/>
      <c r="BY28" s="46">
        <f t="shared" si="0"/>
        <v>0</v>
      </c>
    </row>
    <row r="29" spans="1:77" ht="15" customHeight="1">
      <c r="A29" s="102" t="s">
        <v>64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32"/>
      <c r="BU29" s="32"/>
      <c r="BV29" s="32"/>
      <c r="BW29" s="32"/>
      <c r="BX29" s="32"/>
      <c r="BY29" s="46">
        <f t="shared" si="0"/>
        <v>0</v>
      </c>
    </row>
    <row r="30" spans="1:77" ht="1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33"/>
      <c r="BU30" s="33"/>
      <c r="BV30" s="33"/>
      <c r="BW30" s="33"/>
      <c r="BX30" s="33"/>
      <c r="BY30" s="46">
        <f t="shared" si="0"/>
        <v>0</v>
      </c>
    </row>
    <row r="31" spans="1:77" ht="1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33"/>
      <c r="BU31" s="33"/>
      <c r="BV31" s="33"/>
      <c r="BW31" s="33"/>
      <c r="BX31" s="33"/>
      <c r="BY31" s="46">
        <f t="shared" si="0"/>
        <v>0</v>
      </c>
    </row>
    <row r="32" spans="1:77" ht="1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33"/>
      <c r="BU32" s="33"/>
      <c r="BV32" s="33"/>
      <c r="BW32" s="33"/>
      <c r="BX32" s="33"/>
      <c r="BY32" s="46">
        <f t="shared" si="0"/>
        <v>0</v>
      </c>
    </row>
    <row r="33" spans="1:77" ht="1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33"/>
      <c r="BU33" s="33"/>
      <c r="BV33" s="33"/>
      <c r="BW33" s="33"/>
      <c r="BX33" s="33"/>
      <c r="BY33" s="46">
        <f t="shared" si="0"/>
        <v>0</v>
      </c>
    </row>
    <row r="34" spans="1:77" ht="1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33"/>
      <c r="BU34" s="33"/>
      <c r="BV34" s="33"/>
      <c r="BW34" s="33"/>
      <c r="BX34" s="33"/>
      <c r="BY34" s="46">
        <f t="shared" si="0"/>
        <v>0</v>
      </c>
    </row>
    <row r="35" spans="1:77" ht="1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33"/>
      <c r="BU35" s="33"/>
      <c r="BV35" s="33"/>
      <c r="BW35" s="33"/>
      <c r="BX35" s="33"/>
      <c r="BY35" s="46">
        <f t="shared" si="0"/>
        <v>0</v>
      </c>
    </row>
  </sheetData>
  <sheetProtection/>
  <mergeCells count="35">
    <mergeCell ref="D1:BY1"/>
    <mergeCell ref="A9:BS9"/>
    <mergeCell ref="A10:BS10"/>
    <mergeCell ref="A7:BS7"/>
    <mergeCell ref="A2:BS3"/>
    <mergeCell ref="A5:BS5"/>
    <mergeCell ref="A8:BS8"/>
    <mergeCell ref="BT2:BY2"/>
    <mergeCell ref="A4:BS4"/>
    <mergeCell ref="A6:BS6"/>
    <mergeCell ref="A21:BS21"/>
    <mergeCell ref="A12:BS12"/>
    <mergeCell ref="A16:BS16"/>
    <mergeCell ref="A11:BS11"/>
    <mergeCell ref="A15:BS15"/>
    <mergeCell ref="A20:BS20"/>
    <mergeCell ref="A19:BS19"/>
    <mergeCell ref="A13:BS13"/>
    <mergeCell ref="A14:BS14"/>
    <mergeCell ref="A22:BS22"/>
    <mergeCell ref="A17:BS17"/>
    <mergeCell ref="A18:BS18"/>
    <mergeCell ref="A24:BO24"/>
    <mergeCell ref="A35:BS35"/>
    <mergeCell ref="A29:BS29"/>
    <mergeCell ref="A23:BS23"/>
    <mergeCell ref="A33:BS33"/>
    <mergeCell ref="A32:BS32"/>
    <mergeCell ref="A26:BO26"/>
    <mergeCell ref="A31:BS31"/>
    <mergeCell ref="A34:BS34"/>
    <mergeCell ref="A30:BS30"/>
    <mergeCell ref="A28:BS28"/>
    <mergeCell ref="A25:BO25"/>
    <mergeCell ref="A27:BO27"/>
  </mergeCells>
  <printOptions/>
  <pageMargins left="0.3937007874015748" right="0.31496062992125984" top="0.3937007874015748" bottom="0.3937007874015748" header="0.1968503937007874" footer="0.196850393700787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56"/>
  <sheetViews>
    <sheetView view="pageBreakPreview" zoomScaleSheetLayoutView="100" zoomScalePageLayoutView="0" workbookViewId="0" topLeftCell="A1">
      <pane xSplit="4515" ySplit="3465" topLeftCell="AZ1" activePane="bottomRight" state="split"/>
      <selection pane="topLeft" activeCell="A1" sqref="A1"/>
      <selection pane="topRight" activeCell="BH1" sqref="BH1"/>
      <selection pane="bottomLeft" activeCell="L56" sqref="L56"/>
      <selection pane="bottomRight" activeCell="BN20" sqref="BN20"/>
    </sheetView>
  </sheetViews>
  <sheetFormatPr defaultColWidth="0.875" defaultRowHeight="12.75"/>
  <cols>
    <col min="1" max="43" width="0.875" style="1" customWidth="1"/>
    <col min="44" max="44" width="2.375" style="1" customWidth="1"/>
    <col min="45" max="58" width="0.875" style="1" customWidth="1"/>
    <col min="59" max="59" width="1.75390625" style="1" customWidth="1"/>
    <col min="60" max="60" width="3.375" style="1" customWidth="1"/>
    <col min="61" max="61" width="15.00390625" style="1" customWidth="1"/>
    <col min="62" max="62" width="17.375" style="1" customWidth="1"/>
    <col min="63" max="63" width="9.875" style="1" customWidth="1"/>
    <col min="64" max="64" width="9.00390625" style="1" customWidth="1"/>
    <col min="65" max="65" width="9.125" style="1" customWidth="1"/>
    <col min="66" max="66" width="33.75390625" style="1" customWidth="1"/>
    <col min="67" max="16384" width="0.875" style="1" customWidth="1"/>
  </cols>
  <sheetData>
    <row r="1" spans="1:79" s="3" customFormat="1" ht="40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09" t="s">
        <v>77</v>
      </c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</row>
    <row r="2" spans="1:66" ht="15" customHeight="1">
      <c r="A2" s="111" t="s">
        <v>73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 t="s">
        <v>69</v>
      </c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6" t="s">
        <v>74</v>
      </c>
      <c r="BJ2" s="107"/>
      <c r="BK2" s="107"/>
      <c r="BL2" s="107"/>
      <c r="BM2" s="107"/>
      <c r="BN2" s="107"/>
    </row>
    <row r="3" spans="1:66" ht="10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34" t="s">
        <v>85</v>
      </c>
      <c r="BJ3" s="34" t="s">
        <v>83</v>
      </c>
      <c r="BK3" s="34" t="s">
        <v>91</v>
      </c>
      <c r="BL3" s="34" t="s">
        <v>86</v>
      </c>
      <c r="BM3" s="34" t="s">
        <v>84</v>
      </c>
      <c r="BN3" s="37" t="s">
        <v>72</v>
      </c>
    </row>
    <row r="4" spans="1:66" ht="30" customHeight="1">
      <c r="A4" s="97" t="s">
        <v>32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110" t="s">
        <v>11</v>
      </c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45">
        <v>784846.27</v>
      </c>
      <c r="BJ4" s="45">
        <v>137439.2</v>
      </c>
      <c r="BK4" s="45"/>
      <c r="BL4" s="45"/>
      <c r="BM4" s="45"/>
      <c r="BN4" s="45">
        <v>922285.47</v>
      </c>
    </row>
    <row r="5" spans="1:94" s="6" customFormat="1" ht="15">
      <c r="A5" s="100" t="s">
        <v>12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13" t="s">
        <v>11</v>
      </c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44">
        <f>BI7</f>
        <v>32159956</v>
      </c>
      <c r="BJ5" s="44">
        <f>BJ8</f>
        <v>384600</v>
      </c>
      <c r="BK5" s="36">
        <f>BK9</f>
        <v>0</v>
      </c>
      <c r="BL5" s="36">
        <f>BL10</f>
        <v>0</v>
      </c>
      <c r="BM5" s="36">
        <f>BM15</f>
        <v>0</v>
      </c>
      <c r="BN5" s="44">
        <f>SUM(BI5:BM5)</f>
        <v>32544556</v>
      </c>
      <c r="CP5" s="6" t="s">
        <v>82</v>
      </c>
    </row>
    <row r="6" spans="1:66" s="6" customFormat="1" ht="15" customHeight="1">
      <c r="A6" s="97" t="s">
        <v>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110" t="s">
        <v>11</v>
      </c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33"/>
      <c r="BJ6" s="33"/>
      <c r="BK6" s="33"/>
      <c r="BL6" s="33"/>
      <c r="BM6" s="33"/>
      <c r="BN6" s="44"/>
    </row>
    <row r="7" spans="1:102" s="6" customFormat="1" ht="30" customHeight="1">
      <c r="A7" s="97" t="s">
        <v>56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110" t="s">
        <v>11</v>
      </c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45">
        <v>32159956</v>
      </c>
      <c r="BJ7" s="45"/>
      <c r="BK7" s="33"/>
      <c r="BL7" s="33"/>
      <c r="BM7" s="33"/>
      <c r="BN7" s="44">
        <f aca="true" t="shared" si="0" ref="BN7:BN44">SUM(BI7:BM7)</f>
        <v>32159956</v>
      </c>
      <c r="CX7" s="6" t="s">
        <v>82</v>
      </c>
    </row>
    <row r="8" spans="1:66" s="6" customFormat="1" ht="15">
      <c r="A8" s="97" t="s">
        <v>76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110" t="s">
        <v>11</v>
      </c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45"/>
      <c r="BJ8" s="45">
        <v>384600</v>
      </c>
      <c r="BK8" s="33"/>
      <c r="BL8" s="33"/>
      <c r="BM8" s="33"/>
      <c r="BN8" s="44">
        <f t="shared" si="0"/>
        <v>384600</v>
      </c>
    </row>
    <row r="9" spans="1:66" s="6" customFormat="1" ht="15">
      <c r="A9" s="97" t="s">
        <v>75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110" t="s">
        <v>11</v>
      </c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33"/>
      <c r="BJ9" s="33"/>
      <c r="BK9" s="33">
        <v>0</v>
      </c>
      <c r="BL9" s="33"/>
      <c r="BM9" s="33"/>
      <c r="BN9" s="44">
        <f t="shared" si="0"/>
        <v>0</v>
      </c>
    </row>
    <row r="10" spans="1:66" s="6" customFormat="1" ht="93.75" customHeight="1">
      <c r="A10" s="97" t="s">
        <v>57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110" t="s">
        <v>11</v>
      </c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33"/>
      <c r="BJ10" s="33"/>
      <c r="BK10" s="33"/>
      <c r="BL10" s="33">
        <v>0</v>
      </c>
      <c r="BM10" s="33"/>
      <c r="BN10" s="44">
        <f t="shared" si="0"/>
        <v>0</v>
      </c>
    </row>
    <row r="11" spans="1:66" s="6" customFormat="1" ht="15" customHeight="1">
      <c r="A11" s="97" t="s">
        <v>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110" t="s">
        <v>11</v>
      </c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33"/>
      <c r="BJ11" s="33"/>
      <c r="BK11" s="33"/>
      <c r="BL11" s="33"/>
      <c r="BM11" s="33"/>
      <c r="BN11" s="44">
        <f t="shared" si="0"/>
        <v>0</v>
      </c>
    </row>
    <row r="12" spans="1:66" s="6" customFormat="1" ht="15" customHeight="1">
      <c r="A12" s="97" t="s">
        <v>17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110" t="s">
        <v>11</v>
      </c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33"/>
      <c r="BJ12" s="33"/>
      <c r="BK12" s="33"/>
      <c r="BL12" s="33"/>
      <c r="BM12" s="33"/>
      <c r="BN12" s="44">
        <f t="shared" si="0"/>
        <v>0</v>
      </c>
    </row>
    <row r="13" spans="1:66" s="6" customFormat="1" ht="15" customHeight="1">
      <c r="A13" s="97" t="s">
        <v>18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110" t="s">
        <v>11</v>
      </c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33"/>
      <c r="BJ13" s="33"/>
      <c r="BK13" s="33"/>
      <c r="BL13" s="33"/>
      <c r="BM13" s="33"/>
      <c r="BN13" s="44">
        <f t="shared" si="0"/>
        <v>0</v>
      </c>
    </row>
    <row r="14" spans="1:66" s="6" customFormat="1" ht="1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33"/>
      <c r="BJ14" s="33"/>
      <c r="BK14" s="33"/>
      <c r="BL14" s="33"/>
      <c r="BM14" s="33"/>
      <c r="BN14" s="44">
        <f t="shared" si="0"/>
        <v>0</v>
      </c>
    </row>
    <row r="15" spans="1:66" s="6" customFormat="1" ht="30" customHeight="1">
      <c r="A15" s="97" t="s">
        <v>40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110" t="s">
        <v>11</v>
      </c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33"/>
      <c r="BJ15" s="33"/>
      <c r="BK15" s="33"/>
      <c r="BL15" s="33"/>
      <c r="BM15" s="33">
        <v>0</v>
      </c>
      <c r="BN15" s="44">
        <f t="shared" si="0"/>
        <v>0</v>
      </c>
    </row>
    <row r="16" spans="1:66" s="6" customFormat="1" ht="14.25" customHeight="1">
      <c r="A16" s="97" t="s">
        <v>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110" t="s">
        <v>11</v>
      </c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33"/>
      <c r="BJ16" s="33"/>
      <c r="BK16" s="33"/>
      <c r="BL16" s="33"/>
      <c r="BM16" s="33"/>
      <c r="BN16" s="44">
        <f t="shared" si="0"/>
        <v>0</v>
      </c>
    </row>
    <row r="17" spans="1:66" s="6" customFormat="1" ht="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33"/>
      <c r="BJ17" s="33"/>
      <c r="BK17" s="33"/>
      <c r="BL17" s="33"/>
      <c r="BM17" s="33"/>
      <c r="BN17" s="44">
        <f t="shared" si="0"/>
        <v>0</v>
      </c>
    </row>
    <row r="18" spans="1:66" s="6" customFormat="1" ht="1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33"/>
      <c r="BJ18" s="33"/>
      <c r="BK18" s="33"/>
      <c r="BL18" s="33"/>
      <c r="BM18" s="33"/>
      <c r="BN18" s="44">
        <f t="shared" si="0"/>
        <v>0</v>
      </c>
    </row>
    <row r="19" spans="1:66" s="6" customFormat="1" ht="30" customHeight="1">
      <c r="A19" s="97" t="s">
        <v>33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110" t="s">
        <v>11</v>
      </c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33"/>
      <c r="BJ19" s="33"/>
      <c r="BK19" s="33"/>
      <c r="BL19" s="33"/>
      <c r="BM19" s="33"/>
      <c r="BN19" s="44">
        <f t="shared" si="0"/>
        <v>0</v>
      </c>
    </row>
    <row r="20" spans="1:66" s="24" customFormat="1" ht="15" customHeight="1">
      <c r="A20" s="100" t="s">
        <v>13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13">
        <v>900</v>
      </c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44">
        <f>BI22+BI27+BI38+BI39+BI35</f>
        <v>32944802.27</v>
      </c>
      <c r="BJ20" s="44">
        <f>BJ22+BJ27+BJ39</f>
        <v>522039.2</v>
      </c>
      <c r="BK20" s="36"/>
      <c r="BL20" s="36"/>
      <c r="BM20" s="36"/>
      <c r="BN20" s="44">
        <f>SUM(BI20:BM20)</f>
        <v>33466841.47</v>
      </c>
    </row>
    <row r="21" spans="1:66" s="6" customFormat="1" ht="15">
      <c r="A21" s="97" t="s">
        <v>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33"/>
      <c r="BJ21" s="33"/>
      <c r="BK21" s="33"/>
      <c r="BL21" s="33"/>
      <c r="BM21" s="33"/>
      <c r="BN21" s="44"/>
    </row>
    <row r="22" spans="1:66" s="6" customFormat="1" ht="30" customHeight="1">
      <c r="A22" s="97" t="s">
        <v>19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110">
        <v>210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44">
        <f>BI24+BI25+BI26</f>
        <v>27530968</v>
      </c>
      <c r="BJ22" s="44">
        <f>BJ24+BJ25+BJ26</f>
        <v>0</v>
      </c>
      <c r="BK22" s="33"/>
      <c r="BL22" s="33"/>
      <c r="BM22" s="33"/>
      <c r="BN22" s="44">
        <f t="shared" si="0"/>
        <v>27530968</v>
      </c>
    </row>
    <row r="23" spans="1:66" s="6" customFormat="1" ht="15">
      <c r="A23" s="97" t="s">
        <v>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33"/>
      <c r="BJ23" s="33"/>
      <c r="BK23" s="33"/>
      <c r="BL23" s="33"/>
      <c r="BM23" s="33"/>
      <c r="BN23" s="44"/>
    </row>
    <row r="24" spans="1:66" s="6" customFormat="1" ht="15">
      <c r="A24" s="97" t="s">
        <v>20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110">
        <v>211</v>
      </c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63">
        <v>20788976</v>
      </c>
      <c r="BJ24" s="33"/>
      <c r="BK24" s="33"/>
      <c r="BL24" s="33"/>
      <c r="BM24" s="33"/>
      <c r="BN24" s="44">
        <f t="shared" si="0"/>
        <v>20788976</v>
      </c>
    </row>
    <row r="25" spans="1:66" s="6" customFormat="1" ht="15">
      <c r="A25" s="97" t="s">
        <v>21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110">
        <v>212</v>
      </c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63">
        <f>76800+12720</f>
        <v>89520</v>
      </c>
      <c r="BJ25" s="45"/>
      <c r="BK25" s="33"/>
      <c r="BL25" s="33"/>
      <c r="BM25" s="33"/>
      <c r="BN25" s="44">
        <f t="shared" si="0"/>
        <v>89520</v>
      </c>
    </row>
    <row r="26" spans="1:66" s="6" customFormat="1" ht="15">
      <c r="A26" s="97" t="s">
        <v>50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110">
        <v>213</v>
      </c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63">
        <f>6651591.38+880.62</f>
        <v>6652472</v>
      </c>
      <c r="BJ26" s="33"/>
      <c r="BK26" s="33"/>
      <c r="BL26" s="33"/>
      <c r="BM26" s="33"/>
      <c r="BN26" s="44">
        <f t="shared" si="0"/>
        <v>6652472</v>
      </c>
    </row>
    <row r="27" spans="1:66" s="6" customFormat="1" ht="15" customHeight="1">
      <c r="A27" s="97" t="s">
        <v>30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110">
        <v>220</v>
      </c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64">
        <f>BI29+BI30+BI31+BI32+BI33+BI34</f>
        <v>3406333.6900000004</v>
      </c>
      <c r="BJ27" s="44">
        <f>BJ29+BJ30+BJ31+BJ32+BJ33+BJ34+BJ35+BJ38</f>
        <v>71156</v>
      </c>
      <c r="BK27" s="33"/>
      <c r="BL27" s="33"/>
      <c r="BM27" s="33"/>
      <c r="BN27" s="44">
        <f t="shared" si="0"/>
        <v>3477489.6900000004</v>
      </c>
    </row>
    <row r="28" spans="1:66" s="6" customFormat="1" ht="15">
      <c r="A28" s="97" t="s">
        <v>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63"/>
      <c r="BJ28" s="33"/>
      <c r="BK28" s="33"/>
      <c r="BL28" s="33"/>
      <c r="BM28" s="33"/>
      <c r="BN28" s="44"/>
    </row>
    <row r="29" spans="1:66" s="6" customFormat="1" ht="15" customHeight="1">
      <c r="A29" s="97" t="s">
        <v>22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110">
        <v>221</v>
      </c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63">
        <f>35477+90996.6</f>
        <v>126473.6</v>
      </c>
      <c r="BJ29" s="33"/>
      <c r="BK29" s="33"/>
      <c r="BL29" s="33"/>
      <c r="BM29" s="33"/>
      <c r="BN29" s="44">
        <f t="shared" si="0"/>
        <v>126473.6</v>
      </c>
    </row>
    <row r="30" spans="1:66" s="6" customFormat="1" ht="15" customHeight="1">
      <c r="A30" s="97" t="s">
        <v>23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110">
        <v>222</v>
      </c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63">
        <v>29366.65</v>
      </c>
      <c r="BJ30" s="45"/>
      <c r="BK30" s="33"/>
      <c r="BL30" s="33"/>
      <c r="BM30" s="33"/>
      <c r="BN30" s="44">
        <f t="shared" si="0"/>
        <v>29366.65</v>
      </c>
    </row>
    <row r="31" spans="1:66" s="6" customFormat="1" ht="15" customHeight="1">
      <c r="A31" s="97" t="s">
        <v>24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110">
        <v>223</v>
      </c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63">
        <v>2524601.02</v>
      </c>
      <c r="BJ31" s="33"/>
      <c r="BK31" s="33"/>
      <c r="BL31" s="33"/>
      <c r="BM31" s="33"/>
      <c r="BN31" s="44">
        <f t="shared" si="0"/>
        <v>2524601.02</v>
      </c>
    </row>
    <row r="32" spans="1:66" s="6" customFormat="1" ht="30" customHeight="1">
      <c r="A32" s="97" t="s">
        <v>25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110">
        <v>224</v>
      </c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63">
        <v>0</v>
      </c>
      <c r="BJ32" s="33"/>
      <c r="BK32" s="33"/>
      <c r="BL32" s="33"/>
      <c r="BM32" s="33"/>
      <c r="BN32" s="44">
        <f t="shared" si="0"/>
        <v>0</v>
      </c>
    </row>
    <row r="33" spans="1:66" s="6" customFormat="1" ht="15">
      <c r="A33" s="97" t="s">
        <v>26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110">
        <v>225</v>
      </c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63">
        <v>194270.64</v>
      </c>
      <c r="BJ33" s="45"/>
      <c r="BK33" s="33"/>
      <c r="BL33" s="33"/>
      <c r="BM33" s="33"/>
      <c r="BN33" s="44">
        <f t="shared" si="0"/>
        <v>194270.64</v>
      </c>
    </row>
    <row r="34" spans="1:66" s="6" customFormat="1" ht="15" customHeight="1">
      <c r="A34" s="97" t="s">
        <v>27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110">
        <v>226</v>
      </c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63">
        <v>531621.78</v>
      </c>
      <c r="BJ34" s="45">
        <v>71156</v>
      </c>
      <c r="BK34" s="33"/>
      <c r="BL34" s="33"/>
      <c r="BM34" s="33"/>
      <c r="BN34" s="44">
        <f t="shared" si="0"/>
        <v>602777.78</v>
      </c>
    </row>
    <row r="35" spans="1:66" s="6" customFormat="1" ht="15">
      <c r="A35" s="97" t="s">
        <v>34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110">
        <v>260</v>
      </c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64">
        <f>BI37</f>
        <v>0</v>
      </c>
      <c r="BJ35" s="45"/>
      <c r="BK35" s="33"/>
      <c r="BL35" s="33"/>
      <c r="BM35" s="33"/>
      <c r="BN35" s="44">
        <f t="shared" si="0"/>
        <v>0</v>
      </c>
    </row>
    <row r="36" spans="1:66" s="6" customFormat="1" ht="15">
      <c r="A36" s="97" t="s">
        <v>0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63"/>
      <c r="BJ36" s="33"/>
      <c r="BK36" s="33"/>
      <c r="BL36" s="33"/>
      <c r="BM36" s="33"/>
      <c r="BN36" s="44"/>
    </row>
    <row r="37" spans="1:66" s="6" customFormat="1" ht="15">
      <c r="A37" s="97" t="s">
        <v>35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110">
        <v>262</v>
      </c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63">
        <v>0</v>
      </c>
      <c r="BJ37" s="33"/>
      <c r="BK37" s="33"/>
      <c r="BL37" s="33"/>
      <c r="BM37" s="33"/>
      <c r="BN37" s="44">
        <f t="shared" si="0"/>
        <v>0</v>
      </c>
    </row>
    <row r="38" spans="1:66" s="6" customFormat="1" ht="15">
      <c r="A38" s="97" t="s">
        <v>36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110">
        <v>290</v>
      </c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64">
        <v>1053381.27</v>
      </c>
      <c r="BJ38" s="33"/>
      <c r="BK38" s="33"/>
      <c r="BL38" s="33"/>
      <c r="BM38" s="33"/>
      <c r="BN38" s="44">
        <f t="shared" si="0"/>
        <v>1053381.27</v>
      </c>
    </row>
    <row r="39" spans="1:66" s="6" customFormat="1" ht="15">
      <c r="A39" s="97" t="s">
        <v>14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110">
        <v>300</v>
      </c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64">
        <f>BI41+BI42+BI43+BI44</f>
        <v>954119.31</v>
      </c>
      <c r="BJ39" s="44">
        <f>BJ41+BJ42+BJ43+BJ44</f>
        <v>450883.2</v>
      </c>
      <c r="BK39" s="33"/>
      <c r="BL39" s="33"/>
      <c r="BM39" s="33"/>
      <c r="BN39" s="44">
        <f t="shared" si="0"/>
        <v>1405002.51</v>
      </c>
    </row>
    <row r="40" spans="1:66" s="6" customFormat="1" ht="15">
      <c r="A40" s="97" t="s">
        <v>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63"/>
      <c r="BJ40" s="33"/>
      <c r="BK40" s="33"/>
      <c r="BL40" s="33"/>
      <c r="BM40" s="33"/>
      <c r="BN40" s="44"/>
    </row>
    <row r="41" spans="1:66" s="6" customFormat="1" ht="15">
      <c r="A41" s="97" t="s">
        <v>28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110">
        <v>310</v>
      </c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63">
        <f>622231+209866.31</f>
        <v>832097.31</v>
      </c>
      <c r="BJ41" s="45"/>
      <c r="BK41" s="33"/>
      <c r="BL41" s="33"/>
      <c r="BM41" s="33"/>
      <c r="BN41" s="44">
        <f t="shared" si="0"/>
        <v>832097.31</v>
      </c>
    </row>
    <row r="42" spans="1:66" s="6" customFormat="1" ht="30" customHeight="1">
      <c r="A42" s="97" t="s">
        <v>41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110">
        <v>320</v>
      </c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63"/>
      <c r="BJ42" s="45"/>
      <c r="BK42" s="33"/>
      <c r="BL42" s="33"/>
      <c r="BM42" s="33"/>
      <c r="BN42" s="44">
        <f t="shared" si="0"/>
        <v>0</v>
      </c>
    </row>
    <row r="43" spans="1:66" s="6" customFormat="1" ht="30" customHeight="1">
      <c r="A43" s="97" t="s">
        <v>42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110">
        <v>330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63"/>
      <c r="BJ43" s="45"/>
      <c r="BK43" s="33"/>
      <c r="BL43" s="33"/>
      <c r="BM43" s="33"/>
      <c r="BN43" s="44">
        <f t="shared" si="0"/>
        <v>0</v>
      </c>
    </row>
    <row r="44" spans="1:66" s="6" customFormat="1" ht="30" customHeight="1">
      <c r="A44" s="97" t="s">
        <v>29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110">
        <v>340</v>
      </c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63">
        <v>122022</v>
      </c>
      <c r="BJ44" s="45">
        <f>450883.2</f>
        <v>450883.2</v>
      </c>
      <c r="BK44" s="33"/>
      <c r="BL44" s="33"/>
      <c r="BM44" s="33"/>
      <c r="BN44" s="44">
        <f t="shared" si="0"/>
        <v>572905.2</v>
      </c>
    </row>
    <row r="45" spans="1:66" s="6" customFormat="1" ht="15" customHeight="1">
      <c r="A45" s="112" t="s">
        <v>15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33"/>
      <c r="BJ45" s="33"/>
      <c r="BK45" s="33"/>
      <c r="BL45" s="33"/>
      <c r="BM45" s="33"/>
      <c r="BN45" s="33"/>
    </row>
    <row r="46" spans="1:66" s="6" customFormat="1" ht="15">
      <c r="A46" s="97" t="s">
        <v>16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110" t="s">
        <v>11</v>
      </c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33"/>
      <c r="BJ46" s="33"/>
      <c r="BK46" s="33"/>
      <c r="BL46" s="33"/>
      <c r="BM46" s="33"/>
      <c r="BN46" s="33"/>
    </row>
    <row r="47" ht="15" customHeight="1"/>
    <row r="48" spans="1:55" ht="15">
      <c r="A48" s="6" t="s">
        <v>71</v>
      </c>
      <c r="B48" s="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66" ht="15" customHeight="1">
      <c r="A49" s="6" t="s">
        <v>49</v>
      </c>
      <c r="B49" s="6"/>
      <c r="BD49" s="4"/>
      <c r="BE49" s="4"/>
      <c r="BF49" s="4"/>
      <c r="BG49" s="4"/>
      <c r="BH49" s="4"/>
      <c r="BI49" s="4"/>
      <c r="BJ49" s="42" t="s">
        <v>92</v>
      </c>
      <c r="BK49" s="42"/>
      <c r="BL49" s="42"/>
      <c r="BM49" s="4"/>
      <c r="BN49" s="4"/>
    </row>
    <row r="50" spans="1:66" s="2" customFormat="1" ht="12">
      <c r="A50" s="25"/>
      <c r="B50" s="25"/>
      <c r="BD50" s="114" t="s">
        <v>5</v>
      </c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</row>
    <row r="51" spans="1:2" ht="15" customHeight="1">
      <c r="A51" s="6" t="s">
        <v>70</v>
      </c>
      <c r="B51" s="6"/>
    </row>
    <row r="52" spans="1:66" ht="15" customHeight="1">
      <c r="A52" s="6" t="s">
        <v>49</v>
      </c>
      <c r="B52" s="6"/>
      <c r="BD52" s="4"/>
      <c r="BE52" s="4"/>
      <c r="BF52" s="4"/>
      <c r="BG52" s="4"/>
      <c r="BH52" s="4"/>
      <c r="BI52" s="4"/>
      <c r="BJ52" s="42" t="s">
        <v>93</v>
      </c>
      <c r="BK52" s="42"/>
      <c r="BL52" s="42"/>
      <c r="BM52" s="4"/>
      <c r="BN52" s="4"/>
    </row>
    <row r="53" spans="1:66" s="2" customFormat="1" ht="12">
      <c r="A53" s="25"/>
      <c r="B53" s="25"/>
      <c r="BD53" s="114" t="s">
        <v>5</v>
      </c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</row>
    <row r="54" spans="1:66" ht="15" customHeight="1">
      <c r="A54" s="6" t="s">
        <v>81</v>
      </c>
      <c r="B54" s="6"/>
      <c r="BD54" s="4"/>
      <c r="BE54" s="4"/>
      <c r="BF54" s="4"/>
      <c r="BG54" s="4"/>
      <c r="BH54" s="4"/>
      <c r="BI54" s="4"/>
      <c r="BJ54" s="42" t="s">
        <v>93</v>
      </c>
      <c r="BK54" s="42"/>
      <c r="BL54" s="42"/>
      <c r="BM54" s="4"/>
      <c r="BN54" s="4"/>
    </row>
    <row r="55" spans="56:66" s="2" customFormat="1" ht="12" customHeight="1">
      <c r="BD55" s="114" t="s">
        <v>5</v>
      </c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</row>
    <row r="56" spans="1:35" ht="15">
      <c r="A56" s="10"/>
      <c r="B56" s="38" t="s">
        <v>1</v>
      </c>
      <c r="C56" s="38"/>
      <c r="D56" s="117"/>
      <c r="E56" s="118"/>
      <c r="F56" s="118"/>
      <c r="G56" s="1" t="s">
        <v>1</v>
      </c>
      <c r="I56" s="42"/>
      <c r="J56" s="42"/>
      <c r="K56" s="42"/>
      <c r="L56" s="42" t="s">
        <v>115</v>
      </c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115">
        <v>20</v>
      </c>
      <c r="AB56" s="115"/>
      <c r="AC56" s="115"/>
      <c r="AD56" s="115"/>
      <c r="AE56" s="116" t="s">
        <v>112</v>
      </c>
      <c r="AF56" s="116"/>
      <c r="AG56" s="116"/>
      <c r="AH56" s="116"/>
      <c r="AI56" s="1" t="s">
        <v>2</v>
      </c>
    </row>
    <row r="57" ht="3" customHeight="1"/>
  </sheetData>
  <sheetProtection/>
  <mergeCells count="96">
    <mergeCell ref="AA56:AD56"/>
    <mergeCell ref="AE56:AH56"/>
    <mergeCell ref="D56:F56"/>
    <mergeCell ref="BD55:BN55"/>
    <mergeCell ref="A8:AR8"/>
    <mergeCell ref="AS8:BH8"/>
    <mergeCell ref="A9:AR9"/>
    <mergeCell ref="AS9:BH9"/>
    <mergeCell ref="AS36:BH36"/>
    <mergeCell ref="BD53:BN53"/>
    <mergeCell ref="A5:AR5"/>
    <mergeCell ref="AS4:BH4"/>
    <mergeCell ref="A6:AR6"/>
    <mergeCell ref="AS6:BH6"/>
    <mergeCell ref="A4:AR4"/>
    <mergeCell ref="A25:AR25"/>
    <mergeCell ref="AS7:BH7"/>
    <mergeCell ref="A17:AR17"/>
    <mergeCell ref="AS17:BH17"/>
    <mergeCell ref="A14:AR14"/>
    <mergeCell ref="BI2:BN2"/>
    <mergeCell ref="BD50:BN50"/>
    <mergeCell ref="AS16:BH16"/>
    <mergeCell ref="AS44:BH44"/>
    <mergeCell ref="A46:AR46"/>
    <mergeCell ref="AS46:BH46"/>
    <mergeCell ref="A35:AR35"/>
    <mergeCell ref="AS35:BH35"/>
    <mergeCell ref="A36:AR36"/>
    <mergeCell ref="A10:AR10"/>
    <mergeCell ref="A7:AR7"/>
    <mergeCell ref="A19:AR19"/>
    <mergeCell ref="AS19:BH19"/>
    <mergeCell ref="A24:AR24"/>
    <mergeCell ref="AS18:BH18"/>
    <mergeCell ref="AS14:BH14"/>
    <mergeCell ref="A16:AR16"/>
    <mergeCell ref="A18:AR18"/>
    <mergeCell ref="A22:AR22"/>
    <mergeCell ref="AS22:BH22"/>
    <mergeCell ref="AS15:BH15"/>
    <mergeCell ref="AS11:BH11"/>
    <mergeCell ref="A11:AR11"/>
    <mergeCell ref="A12:AR12"/>
    <mergeCell ref="AS12:BH12"/>
    <mergeCell ref="A20:AR20"/>
    <mergeCell ref="A26:AR26"/>
    <mergeCell ref="A37:AR37"/>
    <mergeCell ref="AS37:BH37"/>
    <mergeCell ref="AS5:BH5"/>
    <mergeCell ref="AS10:BH10"/>
    <mergeCell ref="AS23:BH23"/>
    <mergeCell ref="A23:AR23"/>
    <mergeCell ref="AS20:BH20"/>
    <mergeCell ref="A13:AR13"/>
    <mergeCell ref="AS13:BH13"/>
    <mergeCell ref="A45:AR45"/>
    <mergeCell ref="AS45:BH45"/>
    <mergeCell ref="A28:AR28"/>
    <mergeCell ref="AS28:BH28"/>
    <mergeCell ref="AS32:BH32"/>
    <mergeCell ref="A31:AR31"/>
    <mergeCell ref="AS31:BH31"/>
    <mergeCell ref="A44:AR44"/>
    <mergeCell ref="AS43:BH43"/>
    <mergeCell ref="A38:AR38"/>
    <mergeCell ref="AS30:BH30"/>
    <mergeCell ref="A29:AR29"/>
    <mergeCell ref="AS29:BH29"/>
    <mergeCell ref="A32:AR32"/>
    <mergeCell ref="A21:AR21"/>
    <mergeCell ref="AS21:BH21"/>
    <mergeCell ref="AS24:BH24"/>
    <mergeCell ref="A27:AR27"/>
    <mergeCell ref="AS27:BH27"/>
    <mergeCell ref="AS26:BH26"/>
    <mergeCell ref="AS39:BH39"/>
    <mergeCell ref="A15:AR15"/>
    <mergeCell ref="A34:AR34"/>
    <mergeCell ref="AS34:BH34"/>
    <mergeCell ref="A2:AR3"/>
    <mergeCell ref="AS2:BH3"/>
    <mergeCell ref="AS25:BH25"/>
    <mergeCell ref="A33:AR33"/>
    <mergeCell ref="AS33:BH33"/>
    <mergeCell ref="A30:AR30"/>
    <mergeCell ref="T1:BN1"/>
    <mergeCell ref="A42:AR42"/>
    <mergeCell ref="AS42:BH42"/>
    <mergeCell ref="A43:AR43"/>
    <mergeCell ref="A40:AR40"/>
    <mergeCell ref="AS40:BH40"/>
    <mergeCell ref="A41:AR41"/>
    <mergeCell ref="AS41:BH41"/>
    <mergeCell ref="AS38:BH38"/>
    <mergeCell ref="A39:AR39"/>
  </mergeCells>
  <printOptions/>
  <pageMargins left="0.3937007874015748" right="0.31496062992125984" top="0.3937007874015748" bottom="0.3937007874015748" header="0.1968503937007874" footer="0.1968503937007874"/>
  <pageSetup fitToHeight="2" horizontalDpi="600" verticalDpi="600" orientation="portrait" paperSize="9" scale="63" r:id="rId1"/>
  <rowBreaks count="1" manualBreakCount="1">
    <brk id="56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2013-03-06T07:26:50Z</cp:lastPrinted>
  <dcterms:created xsi:type="dcterms:W3CDTF">2010-11-26T07:12:57Z</dcterms:created>
  <dcterms:modified xsi:type="dcterms:W3CDTF">2013-04-01T10:44:35Z</dcterms:modified>
  <cp:category/>
  <cp:version/>
  <cp:contentType/>
  <cp:contentStatus/>
</cp:coreProperties>
</file>